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'Detalle informe Trimestral'!$B$5:$M$6</definedName>
    <definedName name="_xlnm._FilterDatabase" localSheetId="4" hidden="1">Hoja1!$A$1:$C$1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L8" i="12"/>
  <c r="L21" i="12"/>
  <c r="L22" i="12"/>
  <c r="L9" i="12"/>
  <c r="L10" i="12"/>
  <c r="L23" i="12"/>
  <c r="L11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12" i="12"/>
  <c r="L13" i="12"/>
  <c r="L14" i="12"/>
  <c r="L15" i="12"/>
  <c r="L16" i="12"/>
  <c r="L17" i="12"/>
  <c r="L45" i="12"/>
  <c r="L46" i="12"/>
  <c r="L18" i="12"/>
  <c r="L47" i="12"/>
  <c r="L48" i="12"/>
  <c r="L49" i="12"/>
  <c r="L19" i="12"/>
  <c r="L20" i="12"/>
  <c r="L7" i="12"/>
  <c r="M50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<sst xmlns="http://schemas.openxmlformats.org/spreadsheetml/2006/main" count="512" uniqueCount="126">
  <si>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</si>
  <si>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</si>
  <si>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</si>
  <si>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</si>
  <si>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</si>
  <si>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</si>
  <si>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</si>
  <si>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</si>
  <si>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</si>
  <si>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</si>
  <si>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</si>
  <si>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</si>
  <si>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</si>
  <si>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</si>
  <si>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</si>
  <si>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</si>
  <si>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</si>
  <si>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</si>
  <si>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</si>
  <si>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</si>
  <si>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</si>
  <si>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</si>
  <si>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</si>
  <si>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</si>
  <si>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</si>
  <si>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</si>
  <si>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</si>
  <si>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</si>
  <si>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</si>
  <si>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</si>
  <si>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</si>
  <si>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</si>
  <si>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</si>
  <si>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</si>
  <si>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</si>
  <si>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</si>
  <si>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</si>
  <si>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</si>
  <si>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</si>
  <si>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</si>
  <si>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</si>
  <si>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</si>
  <si>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</si>
  <si>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</si>
  <si>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</si>
  <si>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</si>
  <si>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</si>
  <si>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</si>
  <si>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</si>
  <si>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</si>
  <si>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</si>
  <si>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</si>
  <si>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</si>
  <si>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</si>
  <si>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</si>
  <si>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</si>
  <si>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</si>
  <si>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</si>
  <si>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</si>
  <si>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</si>
  <si>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</si>
  <si>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</si>
  <si>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</si>
  <si>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</si>
  <si>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</si>
  <si>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</si>
  <si>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</si>
  <si>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</si>
  <si>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</si>
  <si>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</si>
  <si>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</si>
  <si>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</si>
  <si>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</si>
  <si>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</si>
  <si>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</si>
  <si>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</si>
  <si>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</si>
  <si>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</si>
  <si>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</si>
  <si>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</si>
  <si>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</si>
  <si>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</si>
  <si>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</si>
  <si>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</si>
  <si>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</si>
  <si>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</si>
  <si>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</si>
  <si>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</si>
  <si>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</si>
  <si>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</si>
  <si>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</si>
  <si>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 xml:space="preserve">INGRESAR VALORES NETOS SIN IVA </t>
  </si>
  <si>
    <t>Consideraciones para el consolidado Inversiones Trimestrales 2021</t>
  </si>
  <si>
    <t>Monitoreo Gasto Publicitario 1° Trimestre 2021</t>
  </si>
  <si>
    <t>Dirección Nacional del Servicio Civil</t>
  </si>
  <si>
    <t>Publicaciones de avisos de convocatoria Concursos Sistema de Alta Dirección Pública</t>
  </si>
  <si>
    <t>EL DIARIO CONCEPCIÓN</t>
  </si>
  <si>
    <t>EL RANCAGUINO</t>
  </si>
  <si>
    <t>EL PINGÜINO DE PUNTA ARENAS</t>
  </si>
  <si>
    <t>EL DÍA DE LA SERENA</t>
  </si>
  <si>
    <t>LA PRENSA DE CURICÓ</t>
  </si>
  <si>
    <t>EL SUR DE CONCEPCIÓN</t>
  </si>
  <si>
    <t>LA DISCUSIÓN DE CHILLÁN</t>
  </si>
  <si>
    <t>EL MERCURIO DE VALPARAÍSO</t>
  </si>
  <si>
    <t>EL LLANQUIHUE DE PUERTO MONTT</t>
  </si>
  <si>
    <t>LA ESTRELLA DE CHILOÉ</t>
  </si>
  <si>
    <t>EL AUSTRAL DE VALDIVIA</t>
  </si>
  <si>
    <t>EL AUSTRAL DE TEMUCO</t>
  </si>
  <si>
    <t>EL ATACAMA DE COPIAPO</t>
  </si>
  <si>
    <t>EL MERCURIO DE ANTOFAGASTA</t>
  </si>
  <si>
    <t>LA ESTRELLA DE IQUIQUE</t>
  </si>
  <si>
    <t>LA ESTRELLA DE ARICA</t>
  </si>
  <si>
    <t>DIARIO FINANCIERO</t>
  </si>
  <si>
    <t>EL MERCURIO DE SANTIAGO</t>
  </si>
  <si>
    <t>NACIONAL</t>
  </si>
  <si>
    <t>REGIONAL</t>
  </si>
  <si>
    <t>EMPRESA EL MERCURIO S.A.P.</t>
  </si>
  <si>
    <t>SOC PERIODISTICA ARAUCANIA S A</t>
  </si>
  <si>
    <t>DIARIO EL SUR S.A.</t>
  </si>
  <si>
    <t>EMPRESA PERIODISTICA DIARIO CONCEPCION S.A.</t>
  </si>
  <si>
    <t>SOC INFORMATIVA REGIONAL S A</t>
  </si>
  <si>
    <t>EMPRESA PERIODISTICA CURICO LTDA</t>
  </si>
  <si>
    <t>PATAGÓNICA PUBLICACIONES S.A.</t>
  </si>
  <si>
    <t>EMPRESA EL MERCURIO DE VALPARAÍSO S.A.P.</t>
  </si>
  <si>
    <t>EMPRESA PERIODÍSTICA EL NORTE S.A.</t>
  </si>
  <si>
    <t>Convenio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</si>
</sst>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14" fillId="1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42" fontId="0" fillId="0" borderId="8" xfId="0" applyNumberFormat="1" applyFont="1" applyBorder="1" applyAlignment="1"/>
    <xf numFmtId="0" fontId="0" fillId="0" borderId="9" xfId="0" applyFont="1" applyBorder="1" applyAlignment="1"/>
    <xf numFmtId="14" fontId="0" fillId="0" borderId="9" xfId="0" applyNumberFormat="1" applyFont="1" applyBorder="1" applyAlignmen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yes/Downloads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E11" sqref="E11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0" t="s">
        <v>92</v>
      </c>
      <c r="F2" s="30"/>
    </row>
    <row r="4" spans="5:7" ht="15.6" x14ac:dyDescent="0.3">
      <c r="E4" s="31" t="s">
        <v>79</v>
      </c>
      <c r="F4" s="31"/>
    </row>
    <row r="5" spans="5:7" ht="8.25" customHeight="1" x14ac:dyDescent="0.3"/>
    <row r="6" spans="5:7" x14ac:dyDescent="0.25">
      <c r="E6" s="17" t="s">
        <v>72</v>
      </c>
      <c r="F6" s="18" t="s">
        <v>80</v>
      </c>
    </row>
    <row r="7" spans="5:7" ht="14.45" x14ac:dyDescent="0.3">
      <c r="E7" s="24" t="s">
        <v>0</v>
      </c>
      <c r="F7" s="2" t="s">
        <v>74</v>
      </c>
    </row>
    <row r="8" spans="5:7" ht="14.45" x14ac:dyDescent="0.3">
      <c r="E8" s="24" t="s">
        <v>1</v>
      </c>
      <c r="F8" s="2" t="s">
        <v>75</v>
      </c>
    </row>
    <row r="9" spans="5:7" x14ac:dyDescent="0.25">
      <c r="E9" s="24" t="s">
        <v>2</v>
      </c>
      <c r="F9" s="2" t="s">
        <v>71</v>
      </c>
    </row>
    <row r="10" spans="5:7" x14ac:dyDescent="0.25">
      <c r="E10" s="24" t="s">
        <v>89</v>
      </c>
      <c r="F10" s="2" t="s">
        <v>81</v>
      </c>
    </row>
    <row r="11" spans="5:7" x14ac:dyDescent="0.25">
      <c r="E11" s="24" t="s">
        <v>90</v>
      </c>
      <c r="F11" s="2" t="s">
        <v>73</v>
      </c>
    </row>
    <row r="12" spans="5:7" ht="15" customHeight="1" x14ac:dyDescent="0.25">
      <c r="E12" s="24" t="s">
        <v>6</v>
      </c>
      <c r="F12" s="2" t="s">
        <v>76</v>
      </c>
      <c r="G12" s="23"/>
    </row>
    <row r="13" spans="5:7" ht="15" customHeight="1" x14ac:dyDescent="0.25">
      <c r="E13" s="24" t="s">
        <v>43</v>
      </c>
      <c r="F13" s="2" t="s">
        <v>88</v>
      </c>
    </row>
    <row r="14" spans="5:7" x14ac:dyDescent="0.25">
      <c r="E14" s="24" t="s">
        <v>4</v>
      </c>
      <c r="F14" s="2" t="s">
        <v>86</v>
      </c>
    </row>
    <row r="15" spans="5:7" x14ac:dyDescent="0.25">
      <c r="E15" s="24" t="s">
        <v>44</v>
      </c>
      <c r="F15" s="2" t="s">
        <v>87</v>
      </c>
    </row>
    <row r="16" spans="5:7" x14ac:dyDescent="0.25">
      <c r="E16" s="24" t="s">
        <v>45</v>
      </c>
      <c r="F16" s="2" t="s">
        <v>77</v>
      </c>
    </row>
    <row r="17" spans="5:6" x14ac:dyDescent="0.25">
      <c r="E17" s="24" t="s">
        <v>66</v>
      </c>
      <c r="F17" s="16" t="s">
        <v>78</v>
      </c>
    </row>
    <row r="19" spans="5:6" ht="15.75" x14ac:dyDescent="0.25">
      <c r="E19" s="32" t="s">
        <v>82</v>
      </c>
      <c r="F19" s="32"/>
    </row>
    <row r="20" spans="5:6" ht="6" customHeight="1" x14ac:dyDescent="0.3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50"/>
  <sheetViews>
    <sheetView showGridLines="0" tabSelected="1" topLeftCell="C1" zoomScale="70" zoomScaleNormal="70" workbookViewId="0">
      <selection activeCell="L5" sqref="L5:L6"/>
    </sheetView>
  </sheetViews>
  <sheetFormatPr baseColWidth="10" defaultColWidth="11.42578125" defaultRowHeight="15" x14ac:dyDescent="0.25"/>
  <cols>
    <col min="1" max="1" width="4.5703125" style="4" customWidth="1"/>
    <col min="2" max="2" width="35.5703125" style="4" customWidth="1"/>
    <col min="3" max="3" width="20.28515625" style="4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38.28515625" style="4" customWidth="1"/>
    <col min="9" max="9" width="23.140625" style="4" customWidth="1"/>
    <col min="10" max="10" width="24.85546875" style="4" customWidth="1"/>
    <col min="11" max="11" width="23.7109375" style="4" bestFit="1" customWidth="1"/>
    <col min="12" max="12" width="31" style="4" bestFit="1" customWidth="1"/>
    <col min="13" max="13" width="46.7109375" style="4" customWidth="1"/>
    <col min="14" max="16384" width="11.42578125" style="4"/>
  </cols>
  <sheetData>
    <row r="2" spans="2:13" ht="25.5" customHeight="1" x14ac:dyDescent="0.25">
      <c r="B2" s="36" t="s">
        <v>93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5.25" customHeight="1" x14ac:dyDescent="0.3"/>
    <row r="4" spans="2:13" ht="15.6" x14ac:dyDescent="0.3">
      <c r="J4" s="15"/>
      <c r="K4" s="15"/>
      <c r="L4" s="15"/>
      <c r="M4" s="14" t="s">
        <v>91</v>
      </c>
    </row>
    <row r="5" spans="2:13" ht="15" customHeight="1" x14ac:dyDescent="0.25">
      <c r="B5" s="33" t="s">
        <v>0</v>
      </c>
      <c r="C5" s="33" t="s">
        <v>1</v>
      </c>
      <c r="D5" s="33" t="s">
        <v>2</v>
      </c>
      <c r="E5" s="33" t="s">
        <v>7</v>
      </c>
      <c r="F5" s="33" t="s">
        <v>8</v>
      </c>
      <c r="G5" s="37" t="s">
        <v>5</v>
      </c>
      <c r="H5" s="37" t="s">
        <v>6</v>
      </c>
      <c r="I5" s="37" t="s">
        <v>43</v>
      </c>
      <c r="J5" s="33" t="s">
        <v>4</v>
      </c>
      <c r="K5" s="33" t="s">
        <v>44</v>
      </c>
      <c r="L5" s="33" t="s">
        <v>45</v>
      </c>
      <c r="M5" s="34" t="s">
        <v>66</v>
      </c>
    </row>
    <row r="6" spans="2:13" ht="28.5" customHeight="1" x14ac:dyDescent="0.25">
      <c r="B6" s="33"/>
      <c r="C6" s="33"/>
      <c r="D6" s="33"/>
      <c r="E6" s="33"/>
      <c r="F6" s="33"/>
      <c r="G6" s="37"/>
      <c r="H6" s="37"/>
      <c r="I6" s="37"/>
      <c r="J6" s="33"/>
      <c r="K6" s="33"/>
      <c r="L6" s="33"/>
      <c r="M6" s="35"/>
    </row>
    <row r="7" spans="2:13" ht="15.75" customHeight="1" x14ac:dyDescent="0.25">
      <c r="B7" s="29" t="s">
        <v>40</v>
      </c>
      <c r="C7" s="29" t="s">
        <v>94</v>
      </c>
      <c r="D7" s="29" t="s">
        <v>95</v>
      </c>
      <c r="E7" s="29">
        <v>44208.774108796293</v>
      </c>
      <c r="F7" s="29">
        <v>44208.774108796293</v>
      </c>
      <c r="G7" s="28" t="s">
        <v>125</v>
      </c>
      <c r="H7" s="28" t="s">
        <v>116</v>
      </c>
      <c r="I7" s="22" t="s">
        <v>12</v>
      </c>
      <c r="J7" s="28" t="s">
        <v>113</v>
      </c>
      <c r="K7" s="28" t="s">
        <v>114</v>
      </c>
      <c r="L7" s="22" t="str">
        <f>VLOOKUP(J7,Hoja1!$A$1:$C$20,3,0)</f>
        <v>Metropolitana</v>
      </c>
      <c r="M7" s="27">
        <v>1308188.42</v>
      </c>
    </row>
    <row r="8" spans="2:13" ht="15.75" customHeight="1" x14ac:dyDescent="0.25">
      <c r="B8" s="29" t="s">
        <v>40</v>
      </c>
      <c r="C8" s="29" t="s">
        <v>94</v>
      </c>
      <c r="D8" s="29" t="s">
        <v>95</v>
      </c>
      <c r="E8" s="29">
        <v>44208.777511574073</v>
      </c>
      <c r="F8" s="29">
        <v>44208.777511574073</v>
      </c>
      <c r="G8" s="28" t="s">
        <v>125</v>
      </c>
      <c r="H8" s="28" t="s">
        <v>116</v>
      </c>
      <c r="I8" s="22" t="s">
        <v>12</v>
      </c>
      <c r="J8" s="28" t="s">
        <v>113</v>
      </c>
      <c r="K8" s="28" t="s">
        <v>114</v>
      </c>
      <c r="L8" s="22" t="str">
        <f>VLOOKUP(J8,Hoja1!$A$1:$C$20,3,0)</f>
        <v>Metropolitana</v>
      </c>
      <c r="M8" s="27">
        <v>1683049.1300000001</v>
      </c>
    </row>
    <row r="9" spans="2:13" ht="15.75" customHeight="1" x14ac:dyDescent="0.25">
      <c r="B9" s="29" t="s">
        <v>40</v>
      </c>
      <c r="C9" s="29" t="s">
        <v>94</v>
      </c>
      <c r="D9" s="29" t="s">
        <v>95</v>
      </c>
      <c r="E9" s="29">
        <v>44212.543530092589</v>
      </c>
      <c r="F9" s="29">
        <v>44212.543530092589</v>
      </c>
      <c r="G9" s="28" t="s">
        <v>125</v>
      </c>
      <c r="H9" s="28" t="s">
        <v>116</v>
      </c>
      <c r="I9" s="22" t="s">
        <v>12</v>
      </c>
      <c r="J9" s="28" t="s">
        <v>113</v>
      </c>
      <c r="K9" s="28" t="s">
        <v>114</v>
      </c>
      <c r="L9" s="22" t="str">
        <f>VLOOKUP(J9,Hoja1!$A$1:$C$20,3,0)</f>
        <v>Metropolitana</v>
      </c>
      <c r="M9" s="27">
        <v>1784031.3399999999</v>
      </c>
    </row>
    <row r="10" spans="2:13" ht="15.75" customHeight="1" x14ac:dyDescent="0.25">
      <c r="B10" s="29" t="s">
        <v>40</v>
      </c>
      <c r="C10" s="29" t="s">
        <v>94</v>
      </c>
      <c r="D10" s="29" t="s">
        <v>95</v>
      </c>
      <c r="E10" s="29">
        <v>44213.483935185184</v>
      </c>
      <c r="F10" s="29">
        <v>44213.483935185184</v>
      </c>
      <c r="G10" s="28" t="s">
        <v>125</v>
      </c>
      <c r="H10" s="28" t="s">
        <v>116</v>
      </c>
      <c r="I10" s="22" t="s">
        <v>12</v>
      </c>
      <c r="J10" s="28" t="s">
        <v>113</v>
      </c>
      <c r="K10" s="28" t="s">
        <v>114</v>
      </c>
      <c r="L10" s="22" t="str">
        <f>VLOOKUP(J10,Hoja1!$A$1:$C$20,3,0)</f>
        <v>Metropolitana</v>
      </c>
      <c r="M10" s="27">
        <v>1784031.3399999999</v>
      </c>
    </row>
    <row r="11" spans="2:13" ht="15.75" customHeight="1" x14ac:dyDescent="0.25">
      <c r="B11" s="29" t="s">
        <v>40</v>
      </c>
      <c r="C11" s="29" t="s">
        <v>94</v>
      </c>
      <c r="D11" s="29" t="s">
        <v>95</v>
      </c>
      <c r="E11" s="29">
        <v>44218.752557870372</v>
      </c>
      <c r="F11" s="29">
        <v>44218.752557870372</v>
      </c>
      <c r="G11" s="28" t="s">
        <v>125</v>
      </c>
      <c r="H11" s="28" t="s">
        <v>116</v>
      </c>
      <c r="I11" s="22" t="s">
        <v>12</v>
      </c>
      <c r="J11" s="28" t="s">
        <v>113</v>
      </c>
      <c r="K11" s="28" t="s">
        <v>114</v>
      </c>
      <c r="L11" s="22" t="str">
        <f>VLOOKUP(J11,Hoja1!$A$1:$C$20,3,0)</f>
        <v>Metropolitana</v>
      </c>
      <c r="M11" s="27">
        <v>1386679.6300000001</v>
      </c>
    </row>
    <row r="12" spans="2:13" ht="15.75" customHeight="1" x14ac:dyDescent="0.25">
      <c r="B12" s="29" t="s">
        <v>40</v>
      </c>
      <c r="C12" s="29" t="s">
        <v>94</v>
      </c>
      <c r="D12" s="29" t="s">
        <v>95</v>
      </c>
      <c r="E12" s="29">
        <v>44255</v>
      </c>
      <c r="F12" s="29">
        <v>44255</v>
      </c>
      <c r="G12" s="28" t="s">
        <v>125</v>
      </c>
      <c r="H12" s="28" t="s">
        <v>116</v>
      </c>
      <c r="I12" s="22" t="s">
        <v>12</v>
      </c>
      <c r="J12" s="28" t="s">
        <v>113</v>
      </c>
      <c r="K12" s="28" t="s">
        <v>114</v>
      </c>
      <c r="L12" s="22" t="str">
        <f>VLOOKUP(J12,Hoja1!$A$1:$C$20,3,0)</f>
        <v>Metropolitana</v>
      </c>
      <c r="M12" s="27">
        <v>1784031.3399999994</v>
      </c>
    </row>
    <row r="13" spans="2:13" ht="15.75" customHeight="1" x14ac:dyDescent="0.25">
      <c r="B13" s="29" t="s">
        <v>40</v>
      </c>
      <c r="C13" s="29" t="s">
        <v>94</v>
      </c>
      <c r="D13" s="29" t="s">
        <v>95</v>
      </c>
      <c r="E13" s="29">
        <v>44255</v>
      </c>
      <c r="F13" s="29">
        <v>44255</v>
      </c>
      <c r="G13" s="28" t="s">
        <v>125</v>
      </c>
      <c r="H13" s="28" t="s">
        <v>116</v>
      </c>
      <c r="I13" s="22" t="s">
        <v>12</v>
      </c>
      <c r="J13" s="28" t="s">
        <v>113</v>
      </c>
      <c r="K13" s="28" t="s">
        <v>114</v>
      </c>
      <c r="L13" s="22" t="str">
        <f>VLOOKUP(J13,Hoja1!$A$1:$C$20,3,0)</f>
        <v>Metropolitana</v>
      </c>
      <c r="M13" s="27">
        <v>1386679.63</v>
      </c>
    </row>
    <row r="14" spans="2:13" ht="15.75" customHeight="1" x14ac:dyDescent="0.25">
      <c r="B14" s="29" t="s">
        <v>40</v>
      </c>
      <c r="C14" s="29" t="s">
        <v>94</v>
      </c>
      <c r="D14" s="29" t="s">
        <v>95</v>
      </c>
      <c r="E14" s="29">
        <v>44255</v>
      </c>
      <c r="F14" s="29">
        <v>44255</v>
      </c>
      <c r="G14" s="28" t="s">
        <v>125</v>
      </c>
      <c r="H14" s="28" t="s">
        <v>116</v>
      </c>
      <c r="I14" s="22" t="s">
        <v>12</v>
      </c>
      <c r="J14" s="28" t="s">
        <v>113</v>
      </c>
      <c r="K14" s="28" t="s">
        <v>114</v>
      </c>
      <c r="L14" s="22" t="str">
        <f>VLOOKUP(J14,Hoja1!$A$1:$C$20,3,0)</f>
        <v>Metropolitana</v>
      </c>
      <c r="M14" s="27">
        <v>1386679.63</v>
      </c>
    </row>
    <row r="15" spans="2:13" ht="15.75" customHeight="1" x14ac:dyDescent="0.25">
      <c r="B15" s="29" t="s">
        <v>40</v>
      </c>
      <c r="C15" s="29" t="s">
        <v>94</v>
      </c>
      <c r="D15" s="29" t="s">
        <v>95</v>
      </c>
      <c r="E15" s="29">
        <v>44255.662662037037</v>
      </c>
      <c r="F15" s="29">
        <v>44255.662662037037</v>
      </c>
      <c r="G15" s="28" t="s">
        <v>125</v>
      </c>
      <c r="H15" s="28" t="s">
        <v>116</v>
      </c>
      <c r="I15" s="22" t="s">
        <v>12</v>
      </c>
      <c r="J15" s="28" t="s">
        <v>113</v>
      </c>
      <c r="K15" s="28" t="s">
        <v>114</v>
      </c>
      <c r="L15" s="22" t="str">
        <f>VLOOKUP(J15,Hoja1!$A$1:$C$20,3,0)</f>
        <v>Metropolitana</v>
      </c>
      <c r="M15" s="27">
        <v>1386680</v>
      </c>
    </row>
    <row r="16" spans="2:13" ht="15.75" customHeight="1" x14ac:dyDescent="0.25">
      <c r="B16" s="29" t="s">
        <v>40</v>
      </c>
      <c r="C16" s="29" t="s">
        <v>94</v>
      </c>
      <c r="D16" s="29" t="s">
        <v>95</v>
      </c>
      <c r="E16" s="29">
        <v>44267.618703703702</v>
      </c>
      <c r="F16" s="29">
        <v>44267.618703703702</v>
      </c>
      <c r="G16" s="28" t="s">
        <v>125</v>
      </c>
      <c r="H16" s="28" t="s">
        <v>116</v>
      </c>
      <c r="I16" s="22" t="s">
        <v>12</v>
      </c>
      <c r="J16" s="28" t="s">
        <v>113</v>
      </c>
      <c r="K16" s="28" t="s">
        <v>114</v>
      </c>
      <c r="L16" s="22" t="str">
        <f>VLOOKUP(J16,Hoja1!$A$1:$C$20,3,0)</f>
        <v>Metropolitana</v>
      </c>
      <c r="M16" s="27">
        <v>1386679.63</v>
      </c>
    </row>
    <row r="17" spans="2:13" ht="15.75" customHeight="1" x14ac:dyDescent="0.25">
      <c r="B17" s="29" t="s">
        <v>40</v>
      </c>
      <c r="C17" s="29" t="s">
        <v>94</v>
      </c>
      <c r="D17" s="29" t="s">
        <v>95</v>
      </c>
      <c r="E17" s="29">
        <v>44279.379282407404</v>
      </c>
      <c r="F17" s="29">
        <v>44279.379282407404</v>
      </c>
      <c r="G17" s="28" t="s">
        <v>125</v>
      </c>
      <c r="H17" s="28" t="s">
        <v>116</v>
      </c>
      <c r="I17" s="22" t="s">
        <v>12</v>
      </c>
      <c r="J17" s="28" t="s">
        <v>113</v>
      </c>
      <c r="K17" s="28" t="s">
        <v>114</v>
      </c>
      <c r="L17" s="22" t="str">
        <f>VLOOKUP(J17,Hoja1!$A$1:$C$20,3,0)</f>
        <v>Metropolitana</v>
      </c>
      <c r="M17" s="27">
        <v>1386692</v>
      </c>
    </row>
    <row r="18" spans="2:13" ht="15.75" customHeight="1" x14ac:dyDescent="0.25">
      <c r="B18" s="29" t="s">
        <v>40</v>
      </c>
      <c r="C18" s="29" t="s">
        <v>94</v>
      </c>
      <c r="D18" s="29" t="s">
        <v>95</v>
      </c>
      <c r="E18" s="29">
        <v>44280.718668981484</v>
      </c>
      <c r="F18" s="29">
        <v>44280.718668981484</v>
      </c>
      <c r="G18" s="28" t="s">
        <v>125</v>
      </c>
      <c r="H18" s="28" t="s">
        <v>116</v>
      </c>
      <c r="I18" s="22" t="s">
        <v>12</v>
      </c>
      <c r="J18" s="28" t="s">
        <v>113</v>
      </c>
      <c r="K18" s="28" t="s">
        <v>114</v>
      </c>
      <c r="L18" s="22" t="str">
        <f>VLOOKUP(J18,Hoja1!$A$1:$C$20,3,0)</f>
        <v>Metropolitana</v>
      </c>
      <c r="M18" s="27">
        <v>1784031</v>
      </c>
    </row>
    <row r="19" spans="2:13" ht="15.75" customHeight="1" x14ac:dyDescent="0.25">
      <c r="B19" s="29" t="s">
        <v>40</v>
      </c>
      <c r="C19" s="29" t="s">
        <v>94</v>
      </c>
      <c r="D19" s="29" t="s">
        <v>95</v>
      </c>
      <c r="E19" s="29">
        <v>44286</v>
      </c>
      <c r="F19" s="29">
        <v>44286</v>
      </c>
      <c r="G19" s="28" t="s">
        <v>125</v>
      </c>
      <c r="H19" s="28" t="s">
        <v>116</v>
      </c>
      <c r="I19" s="22" t="s">
        <v>12</v>
      </c>
      <c r="J19" s="28" t="s">
        <v>113</v>
      </c>
      <c r="K19" s="28" t="s">
        <v>114</v>
      </c>
      <c r="L19" s="22" t="str">
        <f>VLOOKUP(J19,Hoja1!$A$1:$C$20,3,0)</f>
        <v>Metropolitana</v>
      </c>
      <c r="M19" s="27">
        <v>1386679.6300000001</v>
      </c>
    </row>
    <row r="20" spans="2:13" ht="15.75" customHeight="1" x14ac:dyDescent="0.25">
      <c r="B20" s="29" t="s">
        <v>40</v>
      </c>
      <c r="C20" s="29" t="s">
        <v>94</v>
      </c>
      <c r="D20" s="29" t="s">
        <v>95</v>
      </c>
      <c r="E20" s="29">
        <v>44286</v>
      </c>
      <c r="F20" s="29">
        <v>44286</v>
      </c>
      <c r="G20" s="28" t="s">
        <v>125</v>
      </c>
      <c r="H20" s="28" t="s">
        <v>116</v>
      </c>
      <c r="I20" s="22" t="s">
        <v>12</v>
      </c>
      <c r="J20" s="28" t="s">
        <v>113</v>
      </c>
      <c r="K20" s="28" t="s">
        <v>114</v>
      </c>
      <c r="L20" s="22" t="str">
        <f>VLOOKUP(J20,Hoja1!$A$1:$C$20,3,0)</f>
        <v>Metropolitana</v>
      </c>
      <c r="M20" s="27">
        <v>1784031.3399999999</v>
      </c>
    </row>
    <row r="21" spans="2:13" ht="15.75" customHeight="1" x14ac:dyDescent="0.25">
      <c r="B21" s="29" t="s">
        <v>40</v>
      </c>
      <c r="C21" s="29" t="s">
        <v>94</v>
      </c>
      <c r="D21" s="29" t="s">
        <v>95</v>
      </c>
      <c r="E21" s="29">
        <v>44209.755486111113</v>
      </c>
      <c r="F21" s="29">
        <v>44209.755486111113</v>
      </c>
      <c r="G21" s="28" t="s">
        <v>125</v>
      </c>
      <c r="H21" s="28" t="s">
        <v>117</v>
      </c>
      <c r="I21" s="22" t="s">
        <v>12</v>
      </c>
      <c r="J21" s="28" t="s">
        <v>104</v>
      </c>
      <c r="K21" s="28" t="s">
        <v>115</v>
      </c>
      <c r="L21" s="22" t="str">
        <f>VLOOKUP(J21,Hoja1!$A$1:$C$20,3,0)</f>
        <v>Los Lagos</v>
      </c>
      <c r="M21" s="27">
        <v>111064</v>
      </c>
    </row>
    <row r="22" spans="2:13" ht="15.75" customHeight="1" x14ac:dyDescent="0.25">
      <c r="B22" s="29" t="s">
        <v>40</v>
      </c>
      <c r="C22" s="29" t="s">
        <v>94</v>
      </c>
      <c r="D22" s="29" t="s">
        <v>95</v>
      </c>
      <c r="E22" s="29">
        <v>44209.802141203705</v>
      </c>
      <c r="F22" s="29">
        <v>44209.802141203705</v>
      </c>
      <c r="G22" s="28" t="s">
        <v>125</v>
      </c>
      <c r="H22" s="28" t="s">
        <v>118</v>
      </c>
      <c r="I22" s="22" t="s">
        <v>12</v>
      </c>
      <c r="J22" s="28" t="s">
        <v>101</v>
      </c>
      <c r="K22" s="28" t="s">
        <v>115</v>
      </c>
      <c r="L22" s="22" t="str">
        <f>VLOOKUP(J22,Hoja1!$A$1:$C$20,3,0)</f>
        <v>Biobío</v>
      </c>
      <c r="M22" s="27">
        <v>309112</v>
      </c>
    </row>
    <row r="23" spans="2:13" ht="15.75" customHeight="1" x14ac:dyDescent="0.25">
      <c r="B23" s="29" t="s">
        <v>40</v>
      </c>
      <c r="C23" s="29" t="s">
        <v>94</v>
      </c>
      <c r="D23" s="29" t="s">
        <v>95</v>
      </c>
      <c r="E23" s="29">
        <v>44218.713206018518</v>
      </c>
      <c r="F23" s="29">
        <v>44218.713206018518</v>
      </c>
      <c r="G23" s="28" t="s">
        <v>125</v>
      </c>
      <c r="H23" s="28" t="s">
        <v>119</v>
      </c>
      <c r="I23" s="22" t="s">
        <v>12</v>
      </c>
      <c r="J23" s="28" t="s">
        <v>96</v>
      </c>
      <c r="K23" s="28" t="s">
        <v>115</v>
      </c>
      <c r="L23" s="22" t="str">
        <f>VLOOKUP(J23,Hoja1!$A$1:$C$20,3,0)</f>
        <v>Biobío</v>
      </c>
      <c r="M23" s="27">
        <v>113050</v>
      </c>
    </row>
    <row r="24" spans="2:13" ht="15.75" customHeight="1" x14ac:dyDescent="0.25">
      <c r="B24" s="29" t="s">
        <v>40</v>
      </c>
      <c r="C24" s="29" t="s">
        <v>94</v>
      </c>
      <c r="D24" s="29" t="s">
        <v>95</v>
      </c>
      <c r="E24" s="29">
        <v>44218.757395833331</v>
      </c>
      <c r="F24" s="29">
        <v>44218.757395833331</v>
      </c>
      <c r="G24" s="28" t="s">
        <v>125</v>
      </c>
      <c r="H24" s="28" t="s">
        <v>119</v>
      </c>
      <c r="I24" s="22" t="s">
        <v>12</v>
      </c>
      <c r="J24" s="28" t="s">
        <v>96</v>
      </c>
      <c r="K24" s="28" t="s">
        <v>115</v>
      </c>
      <c r="L24" s="22" t="str">
        <f>VLOOKUP(J24,Hoja1!$A$1:$C$20,3,0)</f>
        <v>Biobío</v>
      </c>
      <c r="M24" s="27">
        <v>113050</v>
      </c>
    </row>
    <row r="25" spans="2:13" ht="15.75" customHeight="1" x14ac:dyDescent="0.25">
      <c r="B25" s="29" t="s">
        <v>40</v>
      </c>
      <c r="C25" s="29" t="s">
        <v>94</v>
      </c>
      <c r="D25" s="29" t="s">
        <v>95</v>
      </c>
      <c r="E25" s="29">
        <v>44218.764236111114</v>
      </c>
      <c r="F25" s="29">
        <v>44218.764236111114</v>
      </c>
      <c r="G25" s="28" t="s">
        <v>125</v>
      </c>
      <c r="H25" s="28" t="s">
        <v>119</v>
      </c>
      <c r="I25" s="22" t="s">
        <v>12</v>
      </c>
      <c r="J25" s="28" t="s">
        <v>96</v>
      </c>
      <c r="K25" s="28" t="s">
        <v>115</v>
      </c>
      <c r="L25" s="22" t="str">
        <f>VLOOKUP(J25,Hoja1!$A$1:$C$20,3,0)</f>
        <v>Biobío</v>
      </c>
      <c r="M25" s="27">
        <v>148750</v>
      </c>
    </row>
    <row r="26" spans="2:13" ht="15.75" customHeight="1" x14ac:dyDescent="0.25">
      <c r="B26" s="29" t="s">
        <v>40</v>
      </c>
      <c r="C26" s="29" t="s">
        <v>94</v>
      </c>
      <c r="D26" s="29" t="s">
        <v>95</v>
      </c>
      <c r="E26" s="29">
        <v>44218.772256944445</v>
      </c>
      <c r="F26" s="29">
        <v>44218.772256944445</v>
      </c>
      <c r="G26" s="28" t="s">
        <v>125</v>
      </c>
      <c r="H26" s="28" t="s">
        <v>119</v>
      </c>
      <c r="I26" s="22" t="s">
        <v>12</v>
      </c>
      <c r="J26" s="28" t="s">
        <v>96</v>
      </c>
      <c r="K26" s="28" t="s">
        <v>115</v>
      </c>
      <c r="L26" s="22" t="str">
        <f>VLOOKUP(J26,Hoja1!$A$1:$C$20,3,0)</f>
        <v>Biobío</v>
      </c>
      <c r="M26" s="27">
        <v>101150</v>
      </c>
    </row>
    <row r="27" spans="2:13" ht="15.75" customHeight="1" x14ac:dyDescent="0.25">
      <c r="B27" s="29" t="s">
        <v>40</v>
      </c>
      <c r="C27" s="29" t="s">
        <v>94</v>
      </c>
      <c r="D27" s="29" t="s">
        <v>95</v>
      </c>
      <c r="E27" s="29">
        <v>44218.772256944445</v>
      </c>
      <c r="F27" s="29">
        <v>44218.772256944445</v>
      </c>
      <c r="G27" s="28" t="s">
        <v>125</v>
      </c>
      <c r="H27" s="28" t="s">
        <v>119</v>
      </c>
      <c r="I27" s="22" t="s">
        <v>12</v>
      </c>
      <c r="J27" s="28" t="s">
        <v>96</v>
      </c>
      <c r="K27" s="28" t="s">
        <v>115</v>
      </c>
      <c r="L27" s="22" t="str">
        <f>VLOOKUP(J27,Hoja1!$A$1:$C$20,3,0)</f>
        <v>Biobío</v>
      </c>
      <c r="M27" s="27">
        <v>101150</v>
      </c>
    </row>
    <row r="28" spans="2:13" ht="15.75" customHeight="1" x14ac:dyDescent="0.25">
      <c r="B28" s="29" t="s">
        <v>40</v>
      </c>
      <c r="C28" s="29" t="s">
        <v>94</v>
      </c>
      <c r="D28" s="29" t="s">
        <v>95</v>
      </c>
      <c r="E28" s="29">
        <v>44224.368009259262</v>
      </c>
      <c r="F28" s="29">
        <v>44224.368009259262</v>
      </c>
      <c r="G28" s="28" t="s">
        <v>125</v>
      </c>
      <c r="H28" s="28" t="s">
        <v>120</v>
      </c>
      <c r="I28" s="22" t="s">
        <v>12</v>
      </c>
      <c r="J28" s="28" t="s">
        <v>97</v>
      </c>
      <c r="K28" s="28" t="s">
        <v>115</v>
      </c>
      <c r="L28" s="22" t="str">
        <f>VLOOKUP(J28,Hoja1!$A$1:$C$20,3,0)</f>
        <v>Libertador Bernardo O'Higgins</v>
      </c>
      <c r="M28" s="27">
        <v>58191</v>
      </c>
    </row>
    <row r="29" spans="2:13" ht="15.75" customHeight="1" x14ac:dyDescent="0.25">
      <c r="B29" s="29" t="s">
        <v>40</v>
      </c>
      <c r="C29" s="29" t="s">
        <v>94</v>
      </c>
      <c r="D29" s="29" t="s">
        <v>95</v>
      </c>
      <c r="E29" s="29">
        <v>44224.37164351852</v>
      </c>
      <c r="F29" s="29">
        <v>44224.37164351852</v>
      </c>
      <c r="G29" s="28" t="s">
        <v>125</v>
      </c>
      <c r="H29" s="28" t="s">
        <v>120</v>
      </c>
      <c r="I29" s="22" t="s">
        <v>12</v>
      </c>
      <c r="J29" s="28" t="s">
        <v>97</v>
      </c>
      <c r="K29" s="28" t="s">
        <v>115</v>
      </c>
      <c r="L29" s="22" t="str">
        <f>VLOOKUP(J29,Hoja1!$A$1:$C$20,3,0)</f>
        <v>Libertador Bernardo O'Higgins</v>
      </c>
      <c r="M29" s="27">
        <v>72828</v>
      </c>
    </row>
    <row r="30" spans="2:13" ht="15.75" customHeight="1" x14ac:dyDescent="0.25">
      <c r="B30" s="29" t="s">
        <v>40</v>
      </c>
      <c r="C30" s="29" t="s">
        <v>94</v>
      </c>
      <c r="D30" s="29" t="s">
        <v>95</v>
      </c>
      <c r="E30" s="29">
        <v>44224.37358796296</v>
      </c>
      <c r="F30" s="29">
        <v>44224.37358796296</v>
      </c>
      <c r="G30" s="28" t="s">
        <v>125</v>
      </c>
      <c r="H30" s="28" t="s">
        <v>120</v>
      </c>
      <c r="I30" s="22" t="s">
        <v>12</v>
      </c>
      <c r="J30" s="28" t="s">
        <v>97</v>
      </c>
      <c r="K30" s="28" t="s">
        <v>115</v>
      </c>
      <c r="L30" s="22" t="str">
        <f>VLOOKUP(J30,Hoja1!$A$1:$C$20,3,0)</f>
        <v>Libertador Bernardo O'Higgins</v>
      </c>
      <c r="M30" s="27">
        <v>58191</v>
      </c>
    </row>
    <row r="31" spans="2:13" ht="15.75" customHeight="1" x14ac:dyDescent="0.25">
      <c r="B31" s="29" t="s">
        <v>40</v>
      </c>
      <c r="C31" s="29" t="s">
        <v>94</v>
      </c>
      <c r="D31" s="29" t="s">
        <v>95</v>
      </c>
      <c r="E31" s="29">
        <v>44224.38208333333</v>
      </c>
      <c r="F31" s="29">
        <v>44224.38208333333</v>
      </c>
      <c r="G31" s="28" t="s">
        <v>125</v>
      </c>
      <c r="H31" s="28" t="s">
        <v>121</v>
      </c>
      <c r="I31" s="22" t="s">
        <v>12</v>
      </c>
      <c r="J31" s="28" t="s">
        <v>100</v>
      </c>
      <c r="K31" s="28" t="s">
        <v>115</v>
      </c>
      <c r="L31" s="22" t="str">
        <f>VLOOKUP(J31,Hoja1!$A$1:$C$20,3,0)</f>
        <v>Maule</v>
      </c>
      <c r="M31" s="27">
        <v>66640</v>
      </c>
    </row>
    <row r="32" spans="2:13" ht="15.75" customHeight="1" x14ac:dyDescent="0.25">
      <c r="B32" s="29" t="s">
        <v>40</v>
      </c>
      <c r="C32" s="29" t="s">
        <v>94</v>
      </c>
      <c r="D32" s="29" t="s">
        <v>95</v>
      </c>
      <c r="E32" s="29">
        <v>44224.387303240743</v>
      </c>
      <c r="F32" s="29">
        <v>44224.387303240743</v>
      </c>
      <c r="G32" s="28" t="s">
        <v>125</v>
      </c>
      <c r="H32" s="28" t="s">
        <v>121</v>
      </c>
      <c r="I32" s="22" t="s">
        <v>12</v>
      </c>
      <c r="J32" s="28" t="s">
        <v>100</v>
      </c>
      <c r="K32" s="28" t="s">
        <v>115</v>
      </c>
      <c r="L32" s="22" t="str">
        <f>VLOOKUP(J32,Hoja1!$A$1:$C$20,3,0)</f>
        <v>Maule</v>
      </c>
      <c r="M32" s="27">
        <v>66640</v>
      </c>
    </row>
    <row r="33" spans="2:13" ht="15.75" customHeight="1" x14ac:dyDescent="0.25">
      <c r="B33" s="29" t="s">
        <v>40</v>
      </c>
      <c r="C33" s="29" t="s">
        <v>94</v>
      </c>
      <c r="D33" s="29" t="s">
        <v>95</v>
      </c>
      <c r="E33" s="29">
        <v>44224.39</v>
      </c>
      <c r="F33" s="29">
        <v>44224.39</v>
      </c>
      <c r="G33" s="28" t="s">
        <v>125</v>
      </c>
      <c r="H33" s="28" t="s">
        <v>121</v>
      </c>
      <c r="I33" s="22" t="s">
        <v>12</v>
      </c>
      <c r="J33" s="28" t="s">
        <v>100</v>
      </c>
      <c r="K33" s="28" t="s">
        <v>115</v>
      </c>
      <c r="L33" s="22" t="str">
        <f>VLOOKUP(J33,Hoja1!$A$1:$C$20,3,0)</f>
        <v>Maule</v>
      </c>
      <c r="M33" s="27">
        <v>66640</v>
      </c>
    </row>
    <row r="34" spans="2:13" ht="15.75" customHeight="1" x14ac:dyDescent="0.25">
      <c r="B34" s="29" t="s">
        <v>40</v>
      </c>
      <c r="C34" s="29" t="s">
        <v>94</v>
      </c>
      <c r="D34" s="29" t="s">
        <v>95</v>
      </c>
      <c r="E34" s="29">
        <v>44227</v>
      </c>
      <c r="F34" s="29">
        <v>44227</v>
      </c>
      <c r="G34" s="28" t="s">
        <v>125</v>
      </c>
      <c r="H34" s="28" t="s">
        <v>122</v>
      </c>
      <c r="I34" s="22" t="s">
        <v>12</v>
      </c>
      <c r="J34" s="28" t="s">
        <v>98</v>
      </c>
      <c r="K34" s="28" t="s">
        <v>115</v>
      </c>
      <c r="L34" s="22" t="str">
        <f>VLOOKUP(J34,Hoja1!$A$1:$C$20,3,0)</f>
        <v>Magallanes</v>
      </c>
      <c r="M34" s="27">
        <v>33320</v>
      </c>
    </row>
    <row r="35" spans="2:13" ht="15.75" customHeight="1" x14ac:dyDescent="0.25">
      <c r="B35" s="29" t="s">
        <v>40</v>
      </c>
      <c r="C35" s="29" t="s">
        <v>94</v>
      </c>
      <c r="D35" s="29" t="s">
        <v>95</v>
      </c>
      <c r="E35" s="29">
        <v>44238.389884259261</v>
      </c>
      <c r="F35" s="29">
        <v>44238.389884259261</v>
      </c>
      <c r="G35" s="28" t="s">
        <v>125</v>
      </c>
      <c r="H35" s="28" t="s">
        <v>121</v>
      </c>
      <c r="I35" s="22" t="s">
        <v>12</v>
      </c>
      <c r="J35" s="28" t="s">
        <v>100</v>
      </c>
      <c r="K35" s="28" t="s">
        <v>115</v>
      </c>
      <c r="L35" s="22" t="str">
        <f>VLOOKUP(J35,Hoja1!$A$1:$C$20,3,0)</f>
        <v>Maule</v>
      </c>
      <c r="M35" s="27">
        <v>66640</v>
      </c>
    </row>
    <row r="36" spans="2:13" ht="15.75" customHeight="1" x14ac:dyDescent="0.25">
      <c r="B36" s="29" t="s">
        <v>40</v>
      </c>
      <c r="C36" s="29" t="s">
        <v>94</v>
      </c>
      <c r="D36" s="29" t="s">
        <v>95</v>
      </c>
      <c r="E36" s="29">
        <v>44243.344386574077</v>
      </c>
      <c r="F36" s="29">
        <v>44243.344386574077</v>
      </c>
      <c r="G36" s="28" t="s">
        <v>125</v>
      </c>
      <c r="H36" s="28" t="s">
        <v>122</v>
      </c>
      <c r="I36" s="22" t="s">
        <v>12</v>
      </c>
      <c r="J36" s="28" t="s">
        <v>98</v>
      </c>
      <c r="K36" s="28" t="s">
        <v>115</v>
      </c>
      <c r="L36" s="22" t="str">
        <f>VLOOKUP(J36,Hoja1!$A$1:$C$20,3,0)</f>
        <v>Magallanes</v>
      </c>
      <c r="M36" s="27">
        <v>33320</v>
      </c>
    </row>
    <row r="37" spans="2:13" ht="15.75" customHeight="1" x14ac:dyDescent="0.25">
      <c r="B37" s="29" t="s">
        <v>40</v>
      </c>
      <c r="C37" s="29" t="s">
        <v>94</v>
      </c>
      <c r="D37" s="29" t="s">
        <v>95</v>
      </c>
      <c r="E37" s="29">
        <v>44255</v>
      </c>
      <c r="F37" s="29">
        <v>44255</v>
      </c>
      <c r="G37" s="28" t="s">
        <v>125</v>
      </c>
      <c r="H37" s="28" t="s">
        <v>123</v>
      </c>
      <c r="I37" s="22" t="s">
        <v>12</v>
      </c>
      <c r="J37" s="28" t="s">
        <v>103</v>
      </c>
      <c r="K37" s="28" t="s">
        <v>115</v>
      </c>
      <c r="L37" s="22" t="str">
        <f>VLOOKUP(J37,Hoja1!$A$1:$C$20,3,0)</f>
        <v>Valparaíso</v>
      </c>
      <c r="M37" s="27">
        <v>1144746.68</v>
      </c>
    </row>
    <row r="38" spans="2:13" ht="15.75" customHeight="1" x14ac:dyDescent="0.25">
      <c r="B38" s="29" t="s">
        <v>40</v>
      </c>
      <c r="C38" s="29" t="s">
        <v>94</v>
      </c>
      <c r="D38" s="29" t="s">
        <v>95</v>
      </c>
      <c r="E38" s="29">
        <v>44255</v>
      </c>
      <c r="F38" s="29">
        <v>44255</v>
      </c>
      <c r="G38" s="28" t="s">
        <v>125</v>
      </c>
      <c r="H38" s="28" t="s">
        <v>123</v>
      </c>
      <c r="I38" s="22" t="s">
        <v>12</v>
      </c>
      <c r="J38" s="28" t="s">
        <v>103</v>
      </c>
      <c r="K38" s="28" t="s">
        <v>115</v>
      </c>
      <c r="L38" s="22" t="str">
        <f>VLOOKUP(J38,Hoja1!$A$1:$C$20,3,0)</f>
        <v>Valparaíso</v>
      </c>
      <c r="M38" s="27">
        <v>275179</v>
      </c>
    </row>
    <row r="39" spans="2:13" ht="15.75" customHeight="1" x14ac:dyDescent="0.25">
      <c r="B39" s="29" t="s">
        <v>40</v>
      </c>
      <c r="C39" s="29" t="s">
        <v>94</v>
      </c>
      <c r="D39" s="29" t="s">
        <v>95</v>
      </c>
      <c r="E39" s="29">
        <v>44255</v>
      </c>
      <c r="F39" s="29">
        <v>44255</v>
      </c>
      <c r="G39" s="28" t="s">
        <v>125</v>
      </c>
      <c r="H39" s="28" t="s">
        <v>124</v>
      </c>
      <c r="I39" s="22" t="s">
        <v>12</v>
      </c>
      <c r="J39" s="28" t="s">
        <v>110</v>
      </c>
      <c r="K39" s="28" t="s">
        <v>115</v>
      </c>
      <c r="L39" s="22" t="str">
        <f>VLOOKUP(J39,Hoja1!$A$1:$C$20,3,0)</f>
        <v>Tarapacá</v>
      </c>
      <c r="M39" s="27">
        <v>911340.08000000007</v>
      </c>
    </row>
    <row r="40" spans="2:13" ht="15.75" customHeight="1" x14ac:dyDescent="0.25">
      <c r="B40" s="29" t="s">
        <v>40</v>
      </c>
      <c r="C40" s="29" t="s">
        <v>94</v>
      </c>
      <c r="D40" s="29" t="s">
        <v>95</v>
      </c>
      <c r="E40" s="29">
        <v>44255</v>
      </c>
      <c r="F40" s="29">
        <v>44255</v>
      </c>
      <c r="G40" s="28" t="s">
        <v>125</v>
      </c>
      <c r="H40" s="28" t="s">
        <v>124</v>
      </c>
      <c r="I40" s="22" t="s">
        <v>12</v>
      </c>
      <c r="J40" s="28" t="s">
        <v>108</v>
      </c>
      <c r="K40" s="28" t="s">
        <v>115</v>
      </c>
      <c r="L40" s="22" t="str">
        <f>VLOOKUP(J40,Hoja1!$A$1:$C$20,3,0)</f>
        <v>Atacama</v>
      </c>
      <c r="M40" s="27">
        <v>243283.59999999998</v>
      </c>
    </row>
    <row r="41" spans="2:13" ht="15.75" customHeight="1" x14ac:dyDescent="0.25">
      <c r="B41" s="29" t="s">
        <v>40</v>
      </c>
      <c r="C41" s="29" t="s">
        <v>94</v>
      </c>
      <c r="D41" s="29" t="s">
        <v>95</v>
      </c>
      <c r="E41" s="29">
        <v>44255</v>
      </c>
      <c r="F41" s="29">
        <v>44255</v>
      </c>
      <c r="G41" s="28" t="s">
        <v>125</v>
      </c>
      <c r="H41" s="28" t="s">
        <v>117</v>
      </c>
      <c r="I41" s="22" t="s">
        <v>12</v>
      </c>
      <c r="J41" s="28" t="s">
        <v>107</v>
      </c>
      <c r="K41" s="28" t="s">
        <v>115</v>
      </c>
      <c r="L41" s="22" t="str">
        <f>VLOOKUP(J41,Hoja1!$A$1:$C$20,3,0)</f>
        <v>Araucanía</v>
      </c>
      <c r="M41" s="27">
        <v>1274394.7999999998</v>
      </c>
    </row>
    <row r="42" spans="2:13" ht="15.75" customHeight="1" x14ac:dyDescent="0.25">
      <c r="B42" s="29" t="s">
        <v>40</v>
      </c>
      <c r="C42" s="29" t="s">
        <v>94</v>
      </c>
      <c r="D42" s="29" t="s">
        <v>95</v>
      </c>
      <c r="E42" s="29">
        <v>44255</v>
      </c>
      <c r="F42" s="29">
        <v>44255</v>
      </c>
      <c r="G42" s="28" t="s">
        <v>125</v>
      </c>
      <c r="H42" s="28" t="s">
        <v>117</v>
      </c>
      <c r="I42" s="22" t="s">
        <v>12</v>
      </c>
      <c r="J42" s="28" t="s">
        <v>105</v>
      </c>
      <c r="K42" s="28" t="s">
        <v>115</v>
      </c>
      <c r="L42" s="22" t="str">
        <f>VLOOKUP(J42,Hoja1!$A$1:$C$20,3,0)</f>
        <v>Los Lagos</v>
      </c>
      <c r="M42" s="27">
        <v>68138</v>
      </c>
    </row>
    <row r="43" spans="2:13" ht="15.75" customHeight="1" x14ac:dyDescent="0.25">
      <c r="B43" s="29" t="s">
        <v>40</v>
      </c>
      <c r="C43" s="29" t="s">
        <v>94</v>
      </c>
      <c r="D43" s="29" t="s">
        <v>95</v>
      </c>
      <c r="E43" s="29">
        <v>44255</v>
      </c>
      <c r="F43" s="29">
        <v>44255</v>
      </c>
      <c r="G43" s="28" t="s">
        <v>125</v>
      </c>
      <c r="H43" s="28" t="s">
        <v>117</v>
      </c>
      <c r="I43" s="22" t="s">
        <v>12</v>
      </c>
      <c r="J43" s="28" t="s">
        <v>106</v>
      </c>
      <c r="K43" s="28" t="s">
        <v>115</v>
      </c>
      <c r="L43" s="22" t="str">
        <f>VLOOKUP(J43,Hoja1!$A$1:$C$20,3,0)</f>
        <v>Los Ríos</v>
      </c>
      <c r="M43" s="27">
        <v>101289.23</v>
      </c>
    </row>
    <row r="44" spans="2:13" ht="15.75" customHeight="1" x14ac:dyDescent="0.25">
      <c r="B44" s="29" t="s">
        <v>40</v>
      </c>
      <c r="C44" s="29" t="s">
        <v>94</v>
      </c>
      <c r="D44" s="29" t="s">
        <v>95</v>
      </c>
      <c r="E44" s="29">
        <v>44255</v>
      </c>
      <c r="F44" s="29">
        <v>44255</v>
      </c>
      <c r="G44" s="28" t="s">
        <v>125</v>
      </c>
      <c r="H44" s="28" t="s">
        <v>117</v>
      </c>
      <c r="I44" s="22" t="s">
        <v>12</v>
      </c>
      <c r="J44" s="28" t="s">
        <v>104</v>
      </c>
      <c r="K44" s="28" t="s">
        <v>115</v>
      </c>
      <c r="L44" s="22" t="str">
        <f>VLOOKUP(J44,Hoja1!$A$1:$C$20,3,0)</f>
        <v>Los Lagos</v>
      </c>
      <c r="M44" s="27">
        <v>231012.31999999998</v>
      </c>
    </row>
    <row r="45" spans="2:13" ht="15.75" customHeight="1" x14ac:dyDescent="0.25">
      <c r="B45" s="29" t="s">
        <v>40</v>
      </c>
      <c r="C45" s="29" t="s">
        <v>94</v>
      </c>
      <c r="D45" s="29" t="s">
        <v>95</v>
      </c>
      <c r="E45" s="29">
        <v>44279.48847222222</v>
      </c>
      <c r="F45" s="29">
        <v>44279.48847222222</v>
      </c>
      <c r="G45" s="28" t="s">
        <v>125</v>
      </c>
      <c r="H45" s="28" t="s">
        <v>118</v>
      </c>
      <c r="I45" s="22" t="s">
        <v>12</v>
      </c>
      <c r="J45" s="28" t="s">
        <v>101</v>
      </c>
      <c r="K45" s="28" t="s">
        <v>115</v>
      </c>
      <c r="L45" s="22" t="str">
        <f>VLOOKUP(J45,Hoja1!$A$1:$C$20,3,0)</f>
        <v>Biobío</v>
      </c>
      <c r="M45" s="27">
        <v>416025</v>
      </c>
    </row>
    <row r="46" spans="2:13" ht="15.75" customHeight="1" x14ac:dyDescent="0.25">
      <c r="B46" s="29" t="s">
        <v>40</v>
      </c>
      <c r="C46" s="29" t="s">
        <v>94</v>
      </c>
      <c r="D46" s="29" t="s">
        <v>95</v>
      </c>
      <c r="E46" s="29">
        <v>44279.494074074071</v>
      </c>
      <c r="F46" s="29">
        <v>44279.494074074071</v>
      </c>
      <c r="G46" s="28" t="s">
        <v>125</v>
      </c>
      <c r="H46" s="28" t="s">
        <v>117</v>
      </c>
      <c r="I46" s="22" t="s">
        <v>12</v>
      </c>
      <c r="J46" s="28" t="s">
        <v>107</v>
      </c>
      <c r="K46" s="28" t="s">
        <v>115</v>
      </c>
      <c r="L46" s="22" t="str">
        <f>VLOOKUP(J46,Hoja1!$A$1:$C$20,3,0)</f>
        <v>Araucanía</v>
      </c>
      <c r="M46" s="27">
        <v>139892</v>
      </c>
    </row>
    <row r="47" spans="2:13" ht="15.75" customHeight="1" x14ac:dyDescent="0.25">
      <c r="B47" s="29" t="s">
        <v>40</v>
      </c>
      <c r="C47" s="29" t="s">
        <v>94</v>
      </c>
      <c r="D47" s="29" t="s">
        <v>95</v>
      </c>
      <c r="E47" s="29">
        <v>44285.427453703705</v>
      </c>
      <c r="F47" s="29">
        <v>44285.427453703705</v>
      </c>
      <c r="G47" s="28" t="s">
        <v>125</v>
      </c>
      <c r="H47" s="28" t="s">
        <v>117</v>
      </c>
      <c r="I47" s="22" t="s">
        <v>12</v>
      </c>
      <c r="J47" s="28" t="s">
        <v>104</v>
      </c>
      <c r="K47" s="28" t="s">
        <v>115</v>
      </c>
      <c r="L47" s="22" t="str">
        <f>VLOOKUP(J47,Hoja1!$A$1:$C$20,3,0)</f>
        <v>Los Lagos</v>
      </c>
      <c r="M47" s="27">
        <v>123953.97</v>
      </c>
    </row>
    <row r="48" spans="2:13" ht="15.75" customHeight="1" x14ac:dyDescent="0.25">
      <c r="B48" s="29" t="s">
        <v>40</v>
      </c>
      <c r="C48" s="29" t="s">
        <v>94</v>
      </c>
      <c r="D48" s="29" t="s">
        <v>95</v>
      </c>
      <c r="E48" s="29">
        <v>44285.475439814814</v>
      </c>
      <c r="F48" s="29">
        <v>44285.475439814814</v>
      </c>
      <c r="G48" s="28" t="s">
        <v>125</v>
      </c>
      <c r="H48" s="28" t="s">
        <v>124</v>
      </c>
      <c r="I48" s="22" t="s">
        <v>12</v>
      </c>
      <c r="J48" s="28" t="s">
        <v>109</v>
      </c>
      <c r="K48" s="28" t="s">
        <v>115</v>
      </c>
      <c r="L48" s="22" t="str">
        <f>VLOOKUP(J48,Hoja1!$A$1:$C$20,3,0)</f>
        <v>Antofagasta</v>
      </c>
      <c r="M48" s="27">
        <v>210368</v>
      </c>
    </row>
    <row r="49" spans="2:13" ht="15.75" customHeight="1" x14ac:dyDescent="0.25">
      <c r="B49" s="29" t="s">
        <v>40</v>
      </c>
      <c r="C49" s="29" t="s">
        <v>94</v>
      </c>
      <c r="D49" s="29" t="s">
        <v>95</v>
      </c>
      <c r="E49" s="29">
        <v>44286</v>
      </c>
      <c r="F49" s="29">
        <v>44286</v>
      </c>
      <c r="G49" s="28" t="s">
        <v>125</v>
      </c>
      <c r="H49" s="28" t="s">
        <v>119</v>
      </c>
      <c r="I49" s="22" t="s">
        <v>12</v>
      </c>
      <c r="J49" s="28" t="s">
        <v>96</v>
      </c>
      <c r="K49" s="28" t="s">
        <v>115</v>
      </c>
      <c r="L49" s="22" t="str">
        <f>VLOOKUP(J49,Hoja1!$A$1:$C$20,3,0)</f>
        <v>Biobío</v>
      </c>
      <c r="M49" s="27">
        <v>101150</v>
      </c>
    </row>
    <row r="50" spans="2:13" ht="18.75" x14ac:dyDescent="0.3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9">
        <f>SUM(M7:M49)</f>
        <v>28378672.739999995</v>
      </c>
    </row>
  </sheetData>
  <autoFilter ref="B5:M6">
    <sortState ref="B8:M50">
      <sortCondition ref="K5:K6"/>
    </sortState>
  </autoFilter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50">
      <formula1>DATE(2019,1,1)</formula1>
      <formula2>DATE(2019,31,12)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Datos'!$D$3:$D$10</xm:f>
          </x14:formula1>
          <xm:sqref>I7:I49</xm:sqref>
        </x14:dataValidation>
        <x14:dataValidation type="list" allowBlank="1" showInputMessage="1" showErrorMessage="1">
          <x14:formula1>
            <xm:f>'Validación Datos'!$E$3:$E$5</xm:f>
          </x14:formula1>
          <xm:sqref>K7:K49</xm:sqref>
        </x14:dataValidation>
        <x14:dataValidation type="list" allowBlank="1" showInputMessage="1" showErrorMessage="1">
          <x14:formula1>
            <xm:f>'[4]Validación Datos'!#REF!</xm:f>
          </x14:formula1>
          <xm:sqref>B7:B49</xm:sqref>
        </x14:dataValidation>
        <x14:dataValidation type="list" allowBlank="1" showInputMessage="1" showErrorMessage="1">
          <x14:formula1>
            <xm:f>'Validación Datos'!$C$3:$C$4</xm:f>
          </x14:formula1>
          <xm:sqref>G7:G49</xm:sqref>
        </x14:dataValidation>
        <x14:dataValidation type="list" allowBlank="1" showInputMessage="1" showErrorMessage="1">
          <x14:formula1>
            <xm:f>'Validación Datos'!$F$3:$F$19</xm:f>
          </x14:formula1>
          <xm:sqref>L7:L49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C7" sqref="C7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0" t="s">
        <v>85</v>
      </c>
      <c r="C2" s="30"/>
      <c r="D2" s="30"/>
    </row>
    <row r="3" spans="2:4" s="2" customFormat="1" ht="9.75" customHeight="1" x14ac:dyDescent="0.3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ht="14.45" x14ac:dyDescent="0.3">
      <c r="B5" s="13" t="s">
        <v>62</v>
      </c>
      <c r="C5" s="1">
        <f>SUM('Detalle informe Trimestral'!M7:M20)</f>
        <v>21618164.059999995</v>
      </c>
      <c r="D5" s="9">
        <f>+C5/C9</f>
        <v>0.76177502232262606</v>
      </c>
    </row>
    <row r="6" spans="2:4" ht="14.45" x14ac:dyDescent="0.3">
      <c r="B6" s="13" t="s">
        <v>63</v>
      </c>
      <c r="C6" s="1">
        <f>SUM('Detalle informe Trimestral'!M21:M49)</f>
        <v>6760508.6800000006</v>
      </c>
      <c r="D6" s="9">
        <f>+C6/C9</f>
        <v>0.23822497767737399</v>
      </c>
    </row>
    <row r="7" spans="2:4" ht="14.45" x14ac:dyDescent="0.3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69</v>
      </c>
      <c r="C9" s="11">
        <f>SUM(C5:C7)</f>
        <v>28378672.739999995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8" sqref="B18"/>
    </sheetView>
  </sheetViews>
  <sheetFormatPr baseColWidth="10" defaultRowHeight="15" x14ac:dyDescent="0.25"/>
  <cols>
    <col min="1" max="3" width="23.5703125" customWidth="1"/>
  </cols>
  <sheetData>
    <row r="1" spans="1:3" x14ac:dyDescent="0.25">
      <c r="A1" s="26" t="s">
        <v>4</v>
      </c>
      <c r="B1" s="26" t="s">
        <v>44</v>
      </c>
      <c r="C1" s="26" t="s">
        <v>45</v>
      </c>
    </row>
    <row r="2" spans="1:3" ht="28.5" x14ac:dyDescent="0.25">
      <c r="A2" s="25" t="s">
        <v>96</v>
      </c>
      <c r="B2" s="25" t="s">
        <v>63</v>
      </c>
      <c r="C2" s="25" t="s">
        <v>61</v>
      </c>
    </row>
    <row r="3" spans="1:3" ht="28.5" x14ac:dyDescent="0.25">
      <c r="A3" s="25" t="s">
        <v>97</v>
      </c>
      <c r="B3" s="25" t="s">
        <v>63</v>
      </c>
      <c r="C3" s="25" t="s">
        <v>52</v>
      </c>
    </row>
    <row r="4" spans="1:3" ht="28.5" x14ac:dyDescent="0.25">
      <c r="A4" s="25" t="s">
        <v>98</v>
      </c>
      <c r="B4" s="25" t="s">
        <v>63</v>
      </c>
      <c r="C4" s="25" t="s">
        <v>55</v>
      </c>
    </row>
    <row r="5" spans="1:3" x14ac:dyDescent="0.25">
      <c r="A5" s="25" t="s">
        <v>99</v>
      </c>
      <c r="B5" s="25" t="s">
        <v>63</v>
      </c>
      <c r="C5" s="25" t="s">
        <v>51</v>
      </c>
    </row>
    <row r="6" spans="1:3" x14ac:dyDescent="0.25">
      <c r="A6" s="25" t="s">
        <v>100</v>
      </c>
      <c r="B6" s="25" t="s">
        <v>63</v>
      </c>
      <c r="C6" s="25" t="s">
        <v>56</v>
      </c>
    </row>
    <row r="7" spans="1:3" ht="28.5" x14ac:dyDescent="0.25">
      <c r="A7" s="25" t="s">
        <v>101</v>
      </c>
      <c r="B7" s="25" t="s">
        <v>63</v>
      </c>
      <c r="C7" s="25" t="s">
        <v>61</v>
      </c>
    </row>
    <row r="8" spans="1:3" ht="28.5" x14ac:dyDescent="0.25">
      <c r="A8" s="25" t="s">
        <v>102</v>
      </c>
      <c r="B8" s="25" t="s">
        <v>63</v>
      </c>
      <c r="C8" s="25" t="s">
        <v>58</v>
      </c>
    </row>
    <row r="9" spans="1:3" ht="28.5" x14ac:dyDescent="0.25">
      <c r="A9" s="25" t="s">
        <v>103</v>
      </c>
      <c r="B9" s="25" t="s">
        <v>63</v>
      </c>
      <c r="C9" s="25" t="s">
        <v>60</v>
      </c>
    </row>
    <row r="10" spans="1:3" ht="28.5" x14ac:dyDescent="0.25">
      <c r="A10" s="25" t="s">
        <v>104</v>
      </c>
      <c r="B10" s="25" t="s">
        <v>63</v>
      </c>
      <c r="C10" s="25" t="s">
        <v>53</v>
      </c>
    </row>
    <row r="11" spans="1:3" ht="28.5" x14ac:dyDescent="0.25">
      <c r="A11" s="25" t="s">
        <v>105</v>
      </c>
      <c r="B11" s="25" t="s">
        <v>63</v>
      </c>
      <c r="C11" s="25" t="s">
        <v>53</v>
      </c>
    </row>
    <row r="12" spans="1:3" ht="28.5" x14ac:dyDescent="0.25">
      <c r="A12" s="25" t="s">
        <v>106</v>
      </c>
      <c r="B12" s="25" t="s">
        <v>63</v>
      </c>
      <c r="C12" s="25" t="s">
        <v>54</v>
      </c>
    </row>
    <row r="13" spans="1:3" ht="28.5" x14ac:dyDescent="0.25">
      <c r="A13" s="25" t="s">
        <v>107</v>
      </c>
      <c r="B13" s="25" t="s">
        <v>63</v>
      </c>
      <c r="C13" s="25" t="s">
        <v>47</v>
      </c>
    </row>
    <row r="14" spans="1:3" ht="28.5" x14ac:dyDescent="0.25">
      <c r="A14" s="25" t="s">
        <v>108</v>
      </c>
      <c r="B14" s="25" t="s">
        <v>63</v>
      </c>
      <c r="C14" s="25" t="s">
        <v>49</v>
      </c>
    </row>
    <row r="15" spans="1:3" ht="28.5" x14ac:dyDescent="0.25">
      <c r="A15" s="25" t="s">
        <v>109</v>
      </c>
      <c r="B15" s="25" t="s">
        <v>63</v>
      </c>
      <c r="C15" s="25" t="s">
        <v>46</v>
      </c>
    </row>
    <row r="16" spans="1:3" ht="28.5" x14ac:dyDescent="0.25">
      <c r="A16" s="25" t="s">
        <v>110</v>
      </c>
      <c r="B16" s="25" t="s">
        <v>63</v>
      </c>
      <c r="C16" s="25" t="s">
        <v>59</v>
      </c>
    </row>
    <row r="17" spans="1:3" x14ac:dyDescent="0.25">
      <c r="A17" s="25" t="s">
        <v>111</v>
      </c>
      <c r="B17" s="25" t="s">
        <v>63</v>
      </c>
      <c r="C17" s="25" t="s">
        <v>48</v>
      </c>
    </row>
    <row r="18" spans="1:3" x14ac:dyDescent="0.25">
      <c r="A18" s="25" t="s">
        <v>112</v>
      </c>
      <c r="B18" s="25" t="s">
        <v>62</v>
      </c>
      <c r="C18" s="25" t="s">
        <v>57</v>
      </c>
    </row>
    <row r="19" spans="1:3" ht="28.5" x14ac:dyDescent="0.25">
      <c r="A19" s="25" t="s">
        <v>113</v>
      </c>
      <c r="B19" s="25" t="s">
        <v>62</v>
      </c>
      <c r="C19" s="25" t="s">
        <v>57</v>
      </c>
    </row>
  </sheetData>
  <autoFilter ref="A1:C19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'[5]Validación Datos'!#REF!</xm:f>
          </x14:formula1>
          <xm:sqref>B2:B19</xm:sqref>
        </x14:dataValidation>
        <x14:dataValidation type="list" allowBlank="1" showInputMessage="1" showErrorMessage="1">
          <x14:formula1>
            <xm:f>'[5]Validación Datos'!#REF!</xm:f>
          </x14:formula1>
          <xm:sqref>C2:C19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2021-04-09T19:51:23Z</dcterms:modified>
</cp:coreProperties>
</file>